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barbora.vitkova\Desktop\"/>
    </mc:Choice>
  </mc:AlternateContent>
  <bookViews>
    <workbookView xWindow="0" yWindow="0" windowWidth="25125" windowHeight="13635"/>
  </bookViews>
  <sheets>
    <sheet name="Data" sheetId="1" r:id="rId1"/>
    <sheet name="Zpracovani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74" i="1" s="1"/>
  <c r="F11" i="2" l="1"/>
  <c r="F10" i="2"/>
  <c r="F9" i="2"/>
  <c r="F8" i="2"/>
  <c r="E58" i="1"/>
  <c r="E54" i="1"/>
  <c r="E50" i="1"/>
  <c r="C50" i="1"/>
  <c r="E46" i="1"/>
  <c r="C46" i="1"/>
  <c r="F13" i="2" l="1"/>
  <c r="E66" i="1" s="1"/>
  <c r="E70" i="1" s="1"/>
  <c r="E78" i="1" l="1"/>
  <c r="E82" i="1" s="1"/>
</calcChain>
</file>

<file path=xl/sharedStrings.xml><?xml version="1.0" encoding="utf-8"?>
<sst xmlns="http://schemas.openxmlformats.org/spreadsheetml/2006/main" count="61" uniqueCount="51">
  <si>
    <t>Výpočet kování pro posuvné dveře</t>
  </si>
  <si>
    <t>Madlo</t>
  </si>
  <si>
    <t>Madla</t>
  </si>
  <si>
    <t>NOVO S</t>
  </si>
  <si>
    <t>CARO</t>
  </si>
  <si>
    <t>VISTA</t>
  </si>
  <si>
    <t>NERO</t>
  </si>
  <si>
    <t>Výplň</t>
  </si>
  <si>
    <t>18 mm</t>
  </si>
  <si>
    <t>10 mm</t>
  </si>
  <si>
    <t>Omezení - délka madla může být max 2700 mm</t>
  </si>
  <si>
    <t>Síla výplně</t>
  </si>
  <si>
    <t>4 mm</t>
  </si>
  <si>
    <t>Výsledek</t>
  </si>
  <si>
    <t>Zadání</t>
  </si>
  <si>
    <t>Počet křídel</t>
  </si>
  <si>
    <t>Vymezovací kartáček</t>
  </si>
  <si>
    <t>ano</t>
  </si>
  <si>
    <t>ne</t>
  </si>
  <si>
    <t>Rámový/nerámový systém</t>
  </si>
  <si>
    <t>Rámový systém</t>
  </si>
  <si>
    <t>Nerámový systém</t>
  </si>
  <si>
    <t>Šířka dveří [mm]</t>
  </si>
  <si>
    <t>Počet přesahů</t>
  </si>
  <si>
    <r>
      <t xml:space="preserve">Souměrné/nesouměrné překrytí křídel </t>
    </r>
    <r>
      <rPr>
        <i/>
        <sz val="8"/>
        <color theme="1"/>
        <rFont val="Calibri"/>
        <family val="2"/>
        <charset val="238"/>
        <scheme val="minor"/>
      </rPr>
      <t>(pro 4 křídla)</t>
    </r>
  </si>
  <si>
    <t>Překrytí křídel (4 křídla)</t>
  </si>
  <si>
    <t>Souměrné</t>
  </si>
  <si>
    <t>Nesouměrné</t>
  </si>
  <si>
    <t>Šířka přesahu</t>
  </si>
  <si>
    <t>Šířka přesahu CARO, NOVO S</t>
  </si>
  <si>
    <t>Šířka přesahu VISTA</t>
  </si>
  <si>
    <t>Šířka přesahu NERO</t>
  </si>
  <si>
    <t>2 křídla</t>
  </si>
  <si>
    <t>3 křídla</t>
  </si>
  <si>
    <t>4 křídla souměrné</t>
  </si>
  <si>
    <t>4 křídla nesouměrné</t>
  </si>
  <si>
    <t>Šířka výplně</t>
  </si>
  <si>
    <t>Výška výplně</t>
  </si>
  <si>
    <t>L, C, H profil</t>
  </si>
  <si>
    <t>Délka horní/dolní lišty</t>
  </si>
  <si>
    <t>Délka dělicí lišty</t>
  </si>
  <si>
    <t>Světlá šířka otvoru [mm]</t>
  </si>
  <si>
    <t xml:space="preserve">Světlá výška otvoru [mm] </t>
  </si>
  <si>
    <t>Výsledná šířka zahrnuje dorazový kartáček</t>
  </si>
  <si>
    <t>Výška dveří [mm] /= délka madla/</t>
  </si>
  <si>
    <t>2 křídla = 1 přesah, 3 křídla = 2 přesahy, 4 křídla = 2 nebo 3 přesahy</t>
  </si>
  <si>
    <t>Pouze pokud se použije H profil u nerámového systému, odečítá se za každý H profil 1 mm, jinak shodné s horní a dolní lištou</t>
  </si>
  <si>
    <t>Nerámový systém - pouze 18 mm výplň</t>
  </si>
  <si>
    <t>Nerámový + síla 18 mm + s L, C profilem/bez profilu; Rámový + síla 4 nebo 18 mm</t>
  </si>
  <si>
    <t>Použití L a C profilu pouze pro 18 mm výplň</t>
  </si>
  <si>
    <t>Použití L nebo C profilu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</si>
</sst>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mm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Zpracovani!$B$6" fmlaRange="Zpracovani!$C$3:$C$5" noThreeD="1" sel="3" val="0"/>
</file>

<file path=xl/ctrlProps/ctrlProp2.xml><?xml version="1.0" encoding="utf-8"?>
<formControlPr xmlns="http://schemas.microsoft.com/office/spreadsheetml/2009/9/main" objectType="Drop" dropLines="4" dropStyle="combo" dx="16" fmlaLink="Zpracovani!$B$13" fmlaRange="Zpracovani!$C$9:$C$12" noThreeD="1" sel="2" val="0"/>
</file>

<file path=xl/ctrlProps/ctrlProp3.xml><?xml version="1.0" encoding="utf-8"?>
<formControlPr xmlns="http://schemas.microsoft.com/office/spreadsheetml/2009/9/main" objectType="Drop" dropLines="2" dropStyle="combo" dx="16" fmlaLink="Zpracovani!$B$18" fmlaRange="Zpracovani!$C$16:$C$17" noThreeD="1" sel="2" val="0"/>
</file>

<file path=xl/ctrlProps/ctrlProp4.xml><?xml version="1.0" encoding="utf-8"?>
<formControlPr xmlns="http://schemas.microsoft.com/office/spreadsheetml/2009/9/main" objectType="Drop" dropLines="2" dropStyle="combo" dx="16" fmlaLink="Zpracovani!$B$23" fmlaRange="Zpracovani!$C$21:$C$22" noThreeD="1" sel="1" val="0"/>
</file>

<file path=xl/ctrlProps/ctrlProp5.xml><?xml version="1.0" encoding="utf-8"?>
<formControlPr xmlns="http://schemas.microsoft.com/office/spreadsheetml/2009/9/main" objectType="Drop" dropLines="2" dropStyle="combo" dx="16" fmlaLink="Zpracovani!$B$28" fmlaRange="Zpracovani!$C$26:$C$27" noThreeD="1" sel="1" val="0"/>
</file>

<file path=xl/ctrlProps/ctrlProp6.xml><?xml version="1.0" encoding="utf-8"?>
<formControlPr xmlns="http://schemas.microsoft.com/office/spreadsheetml/2009/9/main" objectType="Drop" dropLines="3" dropStyle="combo" dx="16" fmlaLink="Zpracovani!$B$34" fmlaRange="Zpracovani!$C$31:$C$33" noThreeD="1" sel="1" val="0"/>
</file>

<file path=xl/ctrlProps/ctrlProp7.xml><?xml version="1.0" encoding="utf-8"?>
<formControlPr xmlns="http://schemas.microsoft.com/office/spreadsheetml/2009/9/main" objectType="Drop" dropLines="2" dropStyle="combo" dx="16" fmlaLink="Zpracovani!$B$39" fmlaRange="Zpracovani!$C$37:$C$3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</xdr:row>
      <xdr:rowOff>0</xdr:rowOff>
    </xdr:from>
    <xdr:to>
      <xdr:col>10</xdr:col>
      <xdr:colOff>209248</xdr:colOff>
      <xdr:row>3</xdr:row>
      <xdr:rowOff>228600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95250"/>
          <a:ext cx="142844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85"/>
  <sheetViews>
    <sheetView showGridLines="0" tabSelected="1" zoomScaleNormal="100" workbookViewId="0">
      <selection activeCell="K29" sqref="K29"/>
    </sheetView>
  </sheetViews>
  <sheetFormatPr defaultRowHeight="12.75" x14ac:dyDescent="0.25"/>
  <cols>
    <col min="1" max="1" width="1.42578125" style="1" customWidth="1"/>
    <col min="2" max="2" width="0.7109375" style="1" customWidth="1"/>
    <col min="3" max="3" width="37.85546875" style="1" customWidth="1"/>
    <col min="4" max="4" width="1.42578125" style="1" customWidth="1"/>
    <col min="5" max="6" width="9.140625" style="1"/>
    <col min="7" max="7" width="0.7109375" style="1" customWidth="1"/>
    <col min="8" max="8" width="1.42578125" style="1" customWidth="1"/>
    <col min="9" max="9" width="9.140625" style="28"/>
    <col min="10" max="16384" width="9.140625" style="1"/>
  </cols>
  <sheetData>
    <row r="1" spans="2:9" ht="7.5" customHeight="1" x14ac:dyDescent="0.25"/>
    <row r="2" spans="2:9" ht="23.25" x14ac:dyDescent="0.25">
      <c r="B2" s="19"/>
      <c r="C2" s="20" t="s">
        <v>0</v>
      </c>
      <c r="D2" s="19"/>
      <c r="E2" s="19"/>
      <c r="F2" s="19"/>
      <c r="G2" s="19"/>
    </row>
    <row r="3" spans="2:9" ht="3.75" customHeight="1" x14ac:dyDescent="0.25"/>
    <row r="4" spans="2:9" ht="18.75" x14ac:dyDescent="0.25">
      <c r="B4" s="17"/>
      <c r="C4" s="18" t="s">
        <v>14</v>
      </c>
      <c r="D4" s="17"/>
      <c r="E4" s="17"/>
      <c r="F4" s="17"/>
      <c r="G4" s="17"/>
    </row>
    <row r="5" spans="2:9" ht="3.75" customHeight="1" x14ac:dyDescent="0.25"/>
    <row r="6" spans="2:9" ht="3.75" customHeight="1" x14ac:dyDescent="0.25">
      <c r="B6" s="7"/>
      <c r="C6" s="8"/>
      <c r="D6" s="8"/>
      <c r="E6" s="8"/>
      <c r="F6" s="8"/>
      <c r="G6" s="9"/>
    </row>
    <row r="7" spans="2:9" x14ac:dyDescent="0.25">
      <c r="B7" s="10"/>
      <c r="C7" s="11" t="s">
        <v>11</v>
      </c>
      <c r="D7" s="11"/>
      <c r="E7" s="11"/>
      <c r="F7" s="11"/>
      <c r="G7" s="12"/>
      <c r="I7" s="27"/>
    </row>
    <row r="8" spans="2:9" ht="3.75" customHeight="1" x14ac:dyDescent="0.25">
      <c r="B8" s="13"/>
      <c r="C8" s="14"/>
      <c r="D8" s="14"/>
      <c r="E8" s="14"/>
      <c r="F8" s="14"/>
      <c r="G8" s="15"/>
    </row>
    <row r="9" spans="2:9" ht="3.75" customHeight="1" x14ac:dyDescent="0.25"/>
    <row r="10" spans="2:9" ht="3.75" customHeight="1" x14ac:dyDescent="0.25">
      <c r="B10" s="7"/>
      <c r="C10" s="8"/>
      <c r="D10" s="8"/>
      <c r="E10" s="8"/>
      <c r="F10" s="8"/>
      <c r="G10" s="9"/>
    </row>
    <row r="11" spans="2:9" x14ac:dyDescent="0.25">
      <c r="B11" s="10"/>
      <c r="C11" s="11" t="s">
        <v>1</v>
      </c>
      <c r="D11" s="11"/>
      <c r="E11" s="11"/>
      <c r="F11" s="11"/>
      <c r="G11" s="12"/>
    </row>
    <row r="12" spans="2:9" ht="3.75" customHeight="1" x14ac:dyDescent="0.25">
      <c r="B12" s="13"/>
      <c r="C12" s="14"/>
      <c r="D12" s="14"/>
      <c r="E12" s="14"/>
      <c r="F12" s="14"/>
      <c r="G12" s="15"/>
    </row>
    <row r="13" spans="2:9" ht="3.75" customHeight="1" x14ac:dyDescent="0.25">
      <c r="B13" s="11"/>
      <c r="C13" s="11"/>
      <c r="D13" s="11"/>
      <c r="E13" s="11"/>
      <c r="F13" s="11"/>
      <c r="G13" s="11"/>
    </row>
    <row r="14" spans="2:9" ht="3.75" customHeight="1" x14ac:dyDescent="0.25">
      <c r="B14" s="7"/>
      <c r="C14" s="8"/>
      <c r="D14" s="8"/>
      <c r="E14" s="8"/>
      <c r="F14" s="8"/>
      <c r="G14" s="9"/>
    </row>
    <row r="15" spans="2:9" x14ac:dyDescent="0.25">
      <c r="B15" s="10"/>
      <c r="C15" s="11" t="s">
        <v>19</v>
      </c>
      <c r="D15" s="11"/>
      <c r="E15" s="33"/>
      <c r="F15" s="33"/>
      <c r="G15" s="12"/>
      <c r="I15" s="27" t="s">
        <v>47</v>
      </c>
    </row>
    <row r="16" spans="2:9" ht="3.75" customHeight="1" x14ac:dyDescent="0.25">
      <c r="B16" s="13"/>
      <c r="C16" s="14"/>
      <c r="D16" s="14"/>
      <c r="E16" s="14"/>
      <c r="F16" s="14"/>
      <c r="G16" s="15"/>
    </row>
    <row r="17" spans="2:9" ht="3.75" customHeight="1" x14ac:dyDescent="0.25">
      <c r="B17" s="11"/>
      <c r="C17" s="11"/>
      <c r="D17" s="11"/>
      <c r="E17" s="11"/>
      <c r="F17" s="11"/>
      <c r="G17" s="11"/>
    </row>
    <row r="18" spans="2:9" ht="3.75" customHeight="1" x14ac:dyDescent="0.25">
      <c r="B18" s="7"/>
      <c r="C18" s="8"/>
      <c r="D18" s="8"/>
      <c r="E18" s="16"/>
      <c r="F18" s="16"/>
      <c r="G18" s="9"/>
    </row>
    <row r="19" spans="2:9" x14ac:dyDescent="0.25">
      <c r="B19" s="10"/>
      <c r="C19" s="11" t="s">
        <v>42</v>
      </c>
      <c r="D19" s="11"/>
      <c r="E19" s="35">
        <v>0</v>
      </c>
      <c r="F19" s="36"/>
      <c r="G19" s="12"/>
    </row>
    <row r="20" spans="2:9" ht="3.75" customHeight="1" x14ac:dyDescent="0.25">
      <c r="B20" s="13"/>
      <c r="C20" s="14"/>
      <c r="D20" s="14"/>
      <c r="E20" s="14"/>
      <c r="F20" s="14"/>
      <c r="G20" s="15"/>
    </row>
    <row r="21" spans="2:9" ht="3.75" customHeight="1" x14ac:dyDescent="0.25"/>
    <row r="22" spans="2:9" ht="3.75" customHeight="1" x14ac:dyDescent="0.25">
      <c r="B22" s="7"/>
      <c r="C22" s="8"/>
      <c r="D22" s="8"/>
      <c r="E22" s="16"/>
      <c r="F22" s="16"/>
      <c r="G22" s="9"/>
    </row>
    <row r="23" spans="2:9" x14ac:dyDescent="0.25">
      <c r="B23" s="10"/>
      <c r="C23" s="11" t="s">
        <v>41</v>
      </c>
      <c r="D23" s="11"/>
      <c r="E23" s="35">
        <v>0</v>
      </c>
      <c r="F23" s="36"/>
      <c r="G23" s="12"/>
    </row>
    <row r="24" spans="2:9" ht="3.75" customHeight="1" x14ac:dyDescent="0.25">
      <c r="B24" s="13"/>
      <c r="C24" s="14"/>
      <c r="D24" s="14"/>
      <c r="E24" s="14"/>
      <c r="F24" s="14"/>
      <c r="G24" s="15"/>
    </row>
    <row r="25" spans="2:9" ht="3.75" customHeight="1" x14ac:dyDescent="0.25"/>
    <row r="26" spans="2:9" ht="3.75" customHeight="1" x14ac:dyDescent="0.25">
      <c r="B26" s="7"/>
      <c r="C26" s="8"/>
      <c r="D26" s="8"/>
      <c r="E26" s="16"/>
      <c r="F26" s="16"/>
      <c r="G26" s="9"/>
    </row>
    <row r="27" spans="2:9" x14ac:dyDescent="0.25">
      <c r="B27" s="10"/>
      <c r="C27" s="11" t="s">
        <v>43</v>
      </c>
      <c r="D27" s="11"/>
      <c r="E27" s="37"/>
      <c r="F27" s="38"/>
      <c r="G27" s="12"/>
      <c r="I27" s="27"/>
    </row>
    <row r="28" spans="2:9" ht="3.75" customHeight="1" x14ac:dyDescent="0.25">
      <c r="B28" s="13"/>
      <c r="C28" s="14"/>
      <c r="D28" s="14"/>
      <c r="E28" s="14"/>
      <c r="F28" s="14"/>
      <c r="G28" s="15"/>
    </row>
    <row r="29" spans="2:9" ht="3.75" customHeight="1" x14ac:dyDescent="0.25">
      <c r="B29" s="11"/>
      <c r="C29" s="11"/>
      <c r="D29" s="11"/>
      <c r="E29" s="11"/>
      <c r="F29" s="11"/>
      <c r="G29" s="11"/>
    </row>
    <row r="30" spans="2:9" ht="3.75" customHeight="1" x14ac:dyDescent="0.25">
      <c r="B30" s="7"/>
      <c r="C30" s="8"/>
      <c r="D30" s="8"/>
      <c r="E30" s="16"/>
      <c r="F30" s="16"/>
      <c r="G30" s="9"/>
    </row>
    <row r="31" spans="2:9" x14ac:dyDescent="0.25">
      <c r="B31" s="10"/>
      <c r="C31" s="11" t="s">
        <v>15</v>
      </c>
      <c r="D31" s="11"/>
      <c r="E31" s="37"/>
      <c r="F31" s="38"/>
      <c r="G31" s="12"/>
    </row>
    <row r="32" spans="2:9" ht="3.75" customHeight="1" x14ac:dyDescent="0.25">
      <c r="B32" s="13"/>
      <c r="C32" s="14"/>
      <c r="D32" s="14"/>
      <c r="E32" s="14"/>
      <c r="F32" s="14"/>
      <c r="G32" s="15"/>
    </row>
    <row r="33" spans="2:9" ht="3.75" customHeight="1" x14ac:dyDescent="0.25">
      <c r="B33" s="11"/>
      <c r="C33" s="11"/>
      <c r="D33" s="11"/>
      <c r="E33" s="11"/>
      <c r="F33" s="11"/>
      <c r="G33" s="11"/>
    </row>
    <row r="34" spans="2:9" ht="3.75" customHeight="1" x14ac:dyDescent="0.25">
      <c r="B34" s="7"/>
      <c r="C34" s="8"/>
      <c r="D34" s="8"/>
      <c r="E34" s="8"/>
      <c r="F34" s="8"/>
      <c r="G34" s="9"/>
    </row>
    <row r="35" spans="2:9" x14ac:dyDescent="0.25">
      <c r="B35" s="10"/>
      <c r="C35" s="11" t="s">
        <v>24</v>
      </c>
      <c r="D35" s="11"/>
      <c r="E35" s="33"/>
      <c r="F35" s="33"/>
      <c r="G35" s="12"/>
      <c r="I35" s="29"/>
    </row>
    <row r="36" spans="2:9" ht="3.75" customHeight="1" x14ac:dyDescent="0.25">
      <c r="B36" s="13"/>
      <c r="C36" s="14"/>
      <c r="D36" s="14"/>
      <c r="E36" s="14"/>
      <c r="F36" s="14"/>
      <c r="G36" s="15"/>
    </row>
    <row r="37" spans="2:9" ht="3.75" customHeight="1" x14ac:dyDescent="0.25">
      <c r="B37" s="11"/>
      <c r="C37" s="11"/>
      <c r="D37" s="11"/>
      <c r="E37" s="11"/>
      <c r="F37" s="11"/>
      <c r="G37" s="11"/>
    </row>
    <row r="38" spans="2:9" ht="3.75" customHeight="1" x14ac:dyDescent="0.25">
      <c r="B38" s="7"/>
      <c r="C38" s="8"/>
      <c r="D38" s="8"/>
      <c r="E38" s="8"/>
      <c r="F38" s="8"/>
      <c r="G38" s="9"/>
    </row>
    <row r="39" spans="2:9" x14ac:dyDescent="0.25">
      <c r="B39" s="10"/>
      <c r="C39" s="11" t="s">
        <v>50</v>
      </c>
      <c r="D39" s="11"/>
      <c r="E39" s="33"/>
      <c r="F39" s="33"/>
      <c r="G39" s="12"/>
      <c r="I39" s="27" t="s">
        <v>49</v>
      </c>
    </row>
    <row r="40" spans="2:9" ht="3.75" customHeight="1" x14ac:dyDescent="0.25">
      <c r="B40" s="13"/>
      <c r="C40" s="14"/>
      <c r="D40" s="14"/>
      <c r="E40" s="14"/>
      <c r="F40" s="14"/>
      <c r="G40" s="15"/>
    </row>
    <row r="41" spans="2:9" ht="3.75" customHeight="1" x14ac:dyDescent="0.25">
      <c r="B41" s="11"/>
      <c r="C41" s="11"/>
      <c r="D41" s="11"/>
      <c r="E41" s="11"/>
      <c r="F41" s="11"/>
      <c r="G41" s="11"/>
    </row>
    <row r="42" spans="2:9" ht="3.75" customHeight="1" x14ac:dyDescent="0.25"/>
    <row r="43" spans="2:9" ht="18.75" x14ac:dyDescent="0.25">
      <c r="B43" s="17"/>
      <c r="C43" s="18" t="s">
        <v>13</v>
      </c>
      <c r="D43" s="17"/>
      <c r="E43" s="17"/>
      <c r="F43" s="17"/>
      <c r="G43" s="17"/>
    </row>
    <row r="44" spans="2:9" ht="3.75" customHeight="1" x14ac:dyDescent="0.25"/>
    <row r="45" spans="2:9" ht="3.75" customHeight="1" x14ac:dyDescent="0.25">
      <c r="B45" s="7"/>
      <c r="C45" s="8"/>
      <c r="D45" s="8"/>
      <c r="E45" s="8"/>
      <c r="F45" s="8"/>
      <c r="G45" s="9"/>
    </row>
    <row r="46" spans="2:9" x14ac:dyDescent="0.25">
      <c r="B46" s="10"/>
      <c r="C46" s="11" t="str">
        <f>C7</f>
        <v>Síla výplně</v>
      </c>
      <c r="D46" s="11"/>
      <c r="E46" s="34" t="str">
        <f>INDEX(Zpracovani!$B$3:$C$5,Zpracovani!$B$6,2)</f>
        <v>18 mm</v>
      </c>
      <c r="F46" s="34"/>
      <c r="G46" s="12"/>
    </row>
    <row r="47" spans="2:9" ht="3.75" customHeight="1" x14ac:dyDescent="0.25">
      <c r="B47" s="13"/>
      <c r="C47" s="14"/>
      <c r="D47" s="14"/>
      <c r="E47" s="23"/>
      <c r="F47" s="23"/>
      <c r="G47" s="15"/>
    </row>
    <row r="48" spans="2:9" ht="3.75" customHeight="1" x14ac:dyDescent="0.25">
      <c r="E48" s="24"/>
      <c r="F48" s="24"/>
    </row>
    <row r="49" spans="2:9" ht="3.75" customHeight="1" x14ac:dyDescent="0.25">
      <c r="B49" s="7"/>
      <c r="C49" s="8"/>
      <c r="D49" s="8"/>
      <c r="E49" s="25"/>
      <c r="F49" s="25"/>
      <c r="G49" s="9"/>
    </row>
    <row r="50" spans="2:9" x14ac:dyDescent="0.25">
      <c r="B50" s="10"/>
      <c r="C50" s="11" t="str">
        <f>C11</f>
        <v>Madlo</v>
      </c>
      <c r="D50" s="11"/>
      <c r="E50" s="34" t="str">
        <f>INDEX(Zpracovani!$B$9:$C$12,Zpracovani!$B$13,2)</f>
        <v>NERO</v>
      </c>
      <c r="F50" s="34"/>
      <c r="G50" s="12"/>
    </row>
    <row r="51" spans="2:9" ht="3.75" customHeight="1" x14ac:dyDescent="0.25">
      <c r="B51" s="13"/>
      <c r="C51" s="14"/>
      <c r="D51" s="14"/>
      <c r="E51" s="23"/>
      <c r="F51" s="23"/>
      <c r="G51" s="15"/>
    </row>
    <row r="52" spans="2:9" ht="3.75" customHeight="1" x14ac:dyDescent="0.25">
      <c r="E52" s="24"/>
      <c r="F52" s="24"/>
    </row>
    <row r="53" spans="2:9" ht="3.75" customHeight="1" x14ac:dyDescent="0.25">
      <c r="B53" s="7"/>
      <c r="C53" s="8"/>
      <c r="D53" s="8"/>
      <c r="E53" s="25"/>
      <c r="F53" s="25"/>
      <c r="G53" s="9"/>
    </row>
    <row r="54" spans="2:9" x14ac:dyDescent="0.25">
      <c r="B54" s="10"/>
      <c r="C54" s="11" t="s">
        <v>19</v>
      </c>
      <c r="D54" s="11"/>
      <c r="E54" s="34" t="str">
        <f>INDEX(Zpracovani!$B$21:$C$22,Zpracovani!$B$23,2)</f>
        <v>Rámový systém</v>
      </c>
      <c r="F54" s="34"/>
      <c r="G54" s="12"/>
    </row>
    <row r="55" spans="2:9" ht="3.75" customHeight="1" x14ac:dyDescent="0.25">
      <c r="B55" s="13"/>
      <c r="C55" s="14"/>
      <c r="D55" s="14"/>
      <c r="E55" s="23"/>
      <c r="F55" s="23"/>
      <c r="G55" s="15"/>
    </row>
    <row r="56" spans="2:9" ht="3.75" customHeight="1" x14ac:dyDescent="0.25">
      <c r="E56" s="24"/>
      <c r="F56" s="24"/>
    </row>
    <row r="57" spans="2:9" ht="3.75" customHeight="1" x14ac:dyDescent="0.25">
      <c r="B57" s="7"/>
      <c r="C57" s="8"/>
      <c r="D57" s="8"/>
      <c r="E57" s="25"/>
      <c r="F57" s="25"/>
      <c r="G57" s="9"/>
    </row>
    <row r="58" spans="2:9" x14ac:dyDescent="0.25">
      <c r="B58" s="10"/>
      <c r="C58" s="11" t="s">
        <v>23</v>
      </c>
      <c r="D58" s="11"/>
      <c r="E58" s="34">
        <f>IF(AND(Zpracovani!$B$28=1,Zpracovani!$B$34=3),2,INDEX(Zpracovani!$B$31:$C$33,Zpracovani!$B$34,2)-1)</f>
        <v>1</v>
      </c>
      <c r="F58" s="34"/>
      <c r="G58" s="12"/>
      <c r="I58" s="27" t="s">
        <v>45</v>
      </c>
    </row>
    <row r="59" spans="2:9" ht="3.75" customHeight="1" x14ac:dyDescent="0.25">
      <c r="B59" s="13"/>
      <c r="C59" s="14"/>
      <c r="D59" s="14"/>
      <c r="E59" s="23"/>
      <c r="F59" s="23"/>
      <c r="G59" s="15"/>
    </row>
    <row r="60" spans="2:9" ht="3.75" customHeight="1" x14ac:dyDescent="0.25">
      <c r="B60" s="11"/>
      <c r="C60" s="11"/>
      <c r="D60" s="11"/>
      <c r="E60" s="26"/>
      <c r="F60" s="26"/>
      <c r="G60" s="11"/>
    </row>
    <row r="61" spans="2:9" ht="3.75" customHeight="1" x14ac:dyDescent="0.25">
      <c r="B61" s="7"/>
      <c r="C61" s="8"/>
      <c r="D61" s="8"/>
      <c r="E61" s="25"/>
      <c r="F61" s="25"/>
      <c r="G61" s="9"/>
    </row>
    <row r="62" spans="2:9" x14ac:dyDescent="0.25">
      <c r="B62" s="10"/>
      <c r="C62" s="11" t="s">
        <v>44</v>
      </c>
      <c r="D62" s="11"/>
      <c r="E62" s="32">
        <f>$E$19-40</f>
        <v>-40</v>
      </c>
      <c r="F62" s="32"/>
      <c r="G62" s="12"/>
      <c r="I62" s="27" t="s">
        <v>10</v>
      </c>
    </row>
    <row r="63" spans="2:9" ht="3.75" customHeight="1" x14ac:dyDescent="0.25">
      <c r="B63" s="13"/>
      <c r="C63" s="14"/>
      <c r="D63" s="14"/>
      <c r="E63" s="23"/>
      <c r="F63" s="23"/>
      <c r="G63" s="15"/>
    </row>
    <row r="64" spans="2:9" ht="3.75" customHeight="1" x14ac:dyDescent="0.25">
      <c r="E64" s="24"/>
      <c r="F64" s="24"/>
    </row>
    <row r="65" spans="2:17" ht="3.75" customHeight="1" x14ac:dyDescent="0.25">
      <c r="B65" s="7"/>
      <c r="C65" s="8"/>
      <c r="D65" s="8"/>
      <c r="E65" s="25"/>
      <c r="F65" s="25"/>
      <c r="G65" s="9"/>
    </row>
    <row r="66" spans="2:17" x14ac:dyDescent="0.25">
      <c r="B66" s="10"/>
      <c r="C66" s="11" t="s">
        <v>22</v>
      </c>
      <c r="D66" s="11"/>
      <c r="E66" s="32">
        <f>ROUND(IF(Zpracovani!$B$18=1,($E$23-3+Zpracovani!$F$13)/INDEX(Zpracovani!$B$31:$C$33,Zpracovani!$B$34,2),IF(Zpracovani!$B$18=2,($E$23+Zpracovani!$F$13)/INDEX(Zpracovani!$B$31:$C$33,Zpracovani!$B$34,2),"")),0)</f>
        <v>15</v>
      </c>
      <c r="F66" s="32"/>
      <c r="G66" s="12"/>
      <c r="M66" s="22"/>
    </row>
    <row r="67" spans="2:17" ht="3.75" customHeight="1" x14ac:dyDescent="0.25">
      <c r="B67" s="13"/>
      <c r="C67" s="14"/>
      <c r="D67" s="14"/>
      <c r="E67" s="23"/>
      <c r="F67" s="23"/>
      <c r="G67" s="15"/>
      <c r="M67" s="21"/>
    </row>
    <row r="68" spans="2:17" ht="3.75" customHeight="1" x14ac:dyDescent="0.25">
      <c r="E68" s="24"/>
      <c r="F68" s="24"/>
      <c r="M68" s="21"/>
    </row>
    <row r="69" spans="2:17" ht="3.75" customHeight="1" x14ac:dyDescent="0.25">
      <c r="B69" s="7"/>
      <c r="C69" s="8"/>
      <c r="D69" s="8"/>
      <c r="E69" s="25"/>
      <c r="F69" s="25"/>
      <c r="G69" s="9"/>
      <c r="M69" s="21"/>
    </row>
    <row r="70" spans="2:17" ht="15" x14ac:dyDescent="0.25">
      <c r="B70" s="10"/>
      <c r="C70" s="11" t="s">
        <v>36</v>
      </c>
      <c r="D70" s="11"/>
      <c r="E70" s="32">
        <f>ROUND(IF(Zpracovani!$B$6=1,IF(Zpracovani!$B$13=3,$E$66-24,$E$66-23),IF(Zpracovani!$B$6=3,IF(OR(Zpracovani!$B$13=1,Zpracovani!$B$13=2,Zpracovani!$B$13=4),$E$66-31,$E$66-36),"")),0)</f>
        <v>-16</v>
      </c>
      <c r="F70" s="32"/>
      <c r="G70" s="12"/>
      <c r="I70" s="30"/>
      <c r="J70"/>
      <c r="K70"/>
      <c r="L70"/>
      <c r="M70" s="22"/>
      <c r="N70"/>
      <c r="O70"/>
      <c r="P70"/>
      <c r="Q70"/>
    </row>
    <row r="71" spans="2:17" ht="3.75" customHeight="1" x14ac:dyDescent="0.25">
      <c r="B71" s="13"/>
      <c r="C71" s="14"/>
      <c r="D71" s="14"/>
      <c r="E71" s="23"/>
      <c r="F71" s="23"/>
      <c r="G71" s="15"/>
      <c r="I71" s="30"/>
      <c r="J71"/>
      <c r="K71"/>
      <c r="L71"/>
      <c r="N71"/>
      <c r="O71"/>
      <c r="P71"/>
      <c r="Q71"/>
    </row>
    <row r="72" spans="2:17" ht="3.75" customHeight="1" x14ac:dyDescent="0.25">
      <c r="E72" s="24"/>
      <c r="F72" s="24"/>
      <c r="I72" s="30"/>
      <c r="J72"/>
      <c r="K72"/>
      <c r="L72"/>
      <c r="N72"/>
      <c r="O72"/>
      <c r="P72"/>
      <c r="Q72"/>
    </row>
    <row r="73" spans="2:17" ht="3.75" customHeight="1" x14ac:dyDescent="0.25">
      <c r="B73" s="7"/>
      <c r="C73" s="8"/>
      <c r="D73" s="8"/>
      <c r="E73" s="25"/>
      <c r="F73" s="25"/>
      <c r="G73" s="9"/>
      <c r="I73" s="30"/>
      <c r="J73"/>
      <c r="K73"/>
      <c r="L73"/>
      <c r="N73"/>
      <c r="O73"/>
      <c r="P73"/>
      <c r="Q73"/>
    </row>
    <row r="74" spans="2:17" ht="15" x14ac:dyDescent="0.25">
      <c r="B74" s="10"/>
      <c r="C74" s="11" t="s">
        <v>37</v>
      </c>
      <c r="D74" s="11"/>
      <c r="E74" s="32">
        <f>IF(AND(Zpracovani!$B$23=2,Zpracovani!$B$39=1,Zpracovani!$B$6=3),$E$62-3,IF(AND(Zpracovani!$B$23=2,Zpracovani!$B$39=2,Zpracovani!$B$6=3),$E$62,IF(AND(Zpracovani!$B$23=1,Zpracovani!$B$6=3),$E$62-69,IF(AND(Zpracovani!$B$23=1,Zpracovani!$B$6=1),$E$62-61,""))))</f>
        <v>-109</v>
      </c>
      <c r="F74" s="32"/>
      <c r="G74" s="12"/>
      <c r="I74" s="31" t="s">
        <v>48</v>
      </c>
      <c r="J74"/>
      <c r="K74"/>
      <c r="L74"/>
      <c r="N74"/>
      <c r="O74"/>
      <c r="P74"/>
      <c r="Q74"/>
    </row>
    <row r="75" spans="2:17" ht="3.75" customHeight="1" x14ac:dyDescent="0.25">
      <c r="B75" s="13"/>
      <c r="C75" s="14"/>
      <c r="D75" s="14"/>
      <c r="E75" s="23"/>
      <c r="F75" s="23"/>
      <c r="G75" s="15"/>
      <c r="I75" s="30"/>
      <c r="J75"/>
      <c r="K75"/>
      <c r="L75"/>
      <c r="N75"/>
      <c r="O75"/>
      <c r="P75"/>
      <c r="Q75"/>
    </row>
    <row r="76" spans="2:17" ht="3.75" customHeight="1" x14ac:dyDescent="0.25">
      <c r="E76" s="24"/>
      <c r="F76" s="24"/>
      <c r="I76" s="30"/>
      <c r="J76"/>
      <c r="K76"/>
      <c r="L76"/>
      <c r="N76"/>
      <c r="O76"/>
      <c r="P76"/>
      <c r="Q76"/>
    </row>
    <row r="77" spans="2:17" ht="3.75" customHeight="1" x14ac:dyDescent="0.25">
      <c r="B77" s="7"/>
      <c r="C77" s="8"/>
      <c r="D77" s="8"/>
      <c r="E77" s="25"/>
      <c r="F77" s="25"/>
      <c r="G77" s="9"/>
      <c r="I77" s="30"/>
      <c r="J77"/>
      <c r="K77"/>
      <c r="L77"/>
      <c r="N77"/>
      <c r="O77"/>
      <c r="P77"/>
      <c r="Q77"/>
    </row>
    <row r="78" spans="2:17" ht="15" x14ac:dyDescent="0.25">
      <c r="B78" s="10"/>
      <c r="C78" s="11" t="s">
        <v>39</v>
      </c>
      <c r="D78" s="11"/>
      <c r="E78" s="32">
        <f>IF(Zpracovani!$B$13=3,$E$66-52,$E$66-55)</f>
        <v>-40</v>
      </c>
      <c r="F78" s="32"/>
      <c r="G78" s="12"/>
      <c r="I78" s="30"/>
      <c r="J78"/>
      <c r="K78"/>
      <c r="L78"/>
      <c r="N78"/>
      <c r="O78"/>
      <c r="P78"/>
      <c r="Q78"/>
    </row>
    <row r="79" spans="2:17" ht="3.75" customHeight="1" x14ac:dyDescent="0.25">
      <c r="B79" s="13"/>
      <c r="C79" s="14"/>
      <c r="D79" s="14"/>
      <c r="E79" s="23"/>
      <c r="F79" s="23"/>
      <c r="G79" s="15"/>
    </row>
    <row r="80" spans="2:17" ht="3.75" customHeight="1" x14ac:dyDescent="0.25">
      <c r="E80" s="24"/>
      <c r="F80" s="24"/>
    </row>
    <row r="81" spans="2:14" ht="3.75" customHeight="1" x14ac:dyDescent="0.25">
      <c r="B81" s="7"/>
      <c r="C81" s="8"/>
      <c r="D81" s="8"/>
      <c r="E81" s="25"/>
      <c r="F81" s="25"/>
      <c r="G81" s="9"/>
    </row>
    <row r="82" spans="2:14" x14ac:dyDescent="0.25">
      <c r="B82" s="10"/>
      <c r="C82" s="1" t="s">
        <v>40</v>
      </c>
      <c r="E82" s="32">
        <f>IF(AND(Zpracovani!$B$39=1,Zpracovani!$B$23=2),$E$78-1,$E$78)</f>
        <v>-40</v>
      </c>
      <c r="F82" s="32"/>
      <c r="G82" s="12"/>
      <c r="I82" s="27" t="s">
        <v>46</v>
      </c>
    </row>
    <row r="83" spans="2:14" ht="3.75" customHeight="1" x14ac:dyDescent="0.25">
      <c r="B83" s="13"/>
      <c r="C83" s="14"/>
      <c r="D83" s="14"/>
      <c r="E83" s="14"/>
      <c r="F83" s="14"/>
      <c r="G83" s="15"/>
    </row>
    <row r="84" spans="2:14" ht="3.75" customHeight="1" x14ac:dyDescent="0.25"/>
    <row r="85" spans="2:14" ht="3.75" customHeight="1" x14ac:dyDescent="0.25">
      <c r="I85" s="30"/>
      <c r="J85"/>
      <c r="K85"/>
      <c r="L85"/>
      <c r="M85"/>
      <c r="N85"/>
    </row>
  </sheetData>
  <mergeCells count="17">
    <mergeCell ref="E15:F15"/>
    <mergeCell ref="E58:F58"/>
    <mergeCell ref="E35:F35"/>
    <mergeCell ref="E46:F46"/>
    <mergeCell ref="E50:F50"/>
    <mergeCell ref="E54:F54"/>
    <mergeCell ref="E19:F19"/>
    <mergeCell ref="E23:F23"/>
    <mergeCell ref="E27:F27"/>
    <mergeCell ref="E31:F31"/>
    <mergeCell ref="E39:F39"/>
    <mergeCell ref="E82:F82"/>
    <mergeCell ref="E62:F62"/>
    <mergeCell ref="E66:F66"/>
    <mergeCell ref="E70:F70"/>
    <mergeCell ref="E74:F74"/>
    <mergeCell ref="E78:F78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Drop Down 7">
              <controlPr defaultSize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B39" sqref="B39"/>
    </sheetView>
  </sheetViews>
  <sheetFormatPr defaultRowHeight="12.75" x14ac:dyDescent="0.25"/>
  <cols>
    <col min="1" max="1" width="9.140625" style="1"/>
    <col min="2" max="2" width="4.28515625" style="4" customWidth="1"/>
    <col min="3" max="3" width="18.28515625" style="1" customWidth="1"/>
    <col min="4" max="4" width="2.42578125" style="1" customWidth="1"/>
    <col min="5" max="5" width="23.7109375" style="1" bestFit="1" customWidth="1"/>
    <col min="6" max="16384" width="9.140625" style="1"/>
  </cols>
  <sheetData>
    <row r="2" spans="2:9" x14ac:dyDescent="0.25">
      <c r="B2" s="42" t="s">
        <v>7</v>
      </c>
      <c r="C2" s="43" t="s">
        <v>7</v>
      </c>
      <c r="E2" s="39" t="s">
        <v>28</v>
      </c>
      <c r="F2" s="40"/>
      <c r="G2" s="40"/>
      <c r="H2" s="40"/>
      <c r="I2" s="41"/>
    </row>
    <row r="3" spans="2:9" x14ac:dyDescent="0.25">
      <c r="B3" s="5">
        <v>1</v>
      </c>
      <c r="C3" s="2" t="s">
        <v>12</v>
      </c>
      <c r="E3" s="2" t="s">
        <v>15</v>
      </c>
      <c r="F3" s="5">
        <v>2</v>
      </c>
      <c r="G3" s="5">
        <v>3</v>
      </c>
      <c r="H3" s="5">
        <v>4</v>
      </c>
      <c r="I3" s="5">
        <v>4</v>
      </c>
    </row>
    <row r="4" spans="2:9" x14ac:dyDescent="0.25">
      <c r="B4" s="5">
        <v>2</v>
      </c>
      <c r="C4" s="2" t="s">
        <v>9</v>
      </c>
      <c r="E4" s="2" t="s">
        <v>23</v>
      </c>
      <c r="F4" s="5">
        <v>1</v>
      </c>
      <c r="G4" s="5">
        <v>2</v>
      </c>
      <c r="H4" s="5">
        <v>2</v>
      </c>
      <c r="I4" s="5">
        <v>3</v>
      </c>
    </row>
    <row r="5" spans="2:9" x14ac:dyDescent="0.25">
      <c r="B5" s="5">
        <v>3</v>
      </c>
      <c r="C5" s="2" t="s">
        <v>8</v>
      </c>
      <c r="E5" s="2" t="s">
        <v>29</v>
      </c>
      <c r="F5" s="5">
        <v>34</v>
      </c>
      <c r="G5" s="5">
        <v>68</v>
      </c>
      <c r="H5" s="5">
        <v>68</v>
      </c>
      <c r="I5" s="5">
        <v>102</v>
      </c>
    </row>
    <row r="6" spans="2:9" x14ac:dyDescent="0.25">
      <c r="B6" s="6">
        <v>3</v>
      </c>
      <c r="E6" s="2" t="s">
        <v>30</v>
      </c>
      <c r="F6" s="5">
        <v>30</v>
      </c>
      <c r="G6" s="5">
        <v>60</v>
      </c>
      <c r="H6" s="5">
        <v>60</v>
      </c>
      <c r="I6" s="5">
        <v>90</v>
      </c>
    </row>
    <row r="7" spans="2:9" x14ac:dyDescent="0.25">
      <c r="E7" s="2" t="s">
        <v>31</v>
      </c>
      <c r="F7" s="5">
        <v>29</v>
      </c>
      <c r="G7" s="5">
        <v>58</v>
      </c>
      <c r="H7" s="5">
        <v>58</v>
      </c>
      <c r="I7" s="5">
        <v>87</v>
      </c>
    </row>
    <row r="8" spans="2:9" x14ac:dyDescent="0.25">
      <c r="B8" s="42" t="s">
        <v>2</v>
      </c>
      <c r="C8" s="43" t="s">
        <v>2</v>
      </c>
      <c r="E8" s="1" t="s">
        <v>32</v>
      </c>
      <c r="F8" s="3">
        <f>IF(OR($B$13=1,$B$13=3),$F$5,IF($B$13=4,$F$6,$F$7))</f>
        <v>29</v>
      </c>
    </row>
    <row r="9" spans="2:9" x14ac:dyDescent="0.25">
      <c r="B9" s="5">
        <v>1</v>
      </c>
      <c r="C9" s="2" t="s">
        <v>4</v>
      </c>
      <c r="E9" s="1" t="s">
        <v>33</v>
      </c>
      <c r="F9" s="3">
        <f>IF(OR($B$13=1,$B$13=3),$G$5,IF($B$13=4,$G$6,$G$7))</f>
        <v>58</v>
      </c>
    </row>
    <row r="10" spans="2:9" x14ac:dyDescent="0.25">
      <c r="B10" s="5">
        <v>2</v>
      </c>
      <c r="C10" s="2" t="s">
        <v>6</v>
      </c>
      <c r="E10" s="1" t="s">
        <v>34</v>
      </c>
      <c r="F10" s="3">
        <f>IF(OR($B$13=1,$B$13=3),$H$5,IF($B$13=4,$H$6,$H$7))</f>
        <v>58</v>
      </c>
    </row>
    <row r="11" spans="2:9" x14ac:dyDescent="0.25">
      <c r="B11" s="5">
        <v>3</v>
      </c>
      <c r="C11" s="2" t="s">
        <v>3</v>
      </c>
      <c r="E11" s="1" t="s">
        <v>35</v>
      </c>
      <c r="F11" s="3">
        <f>IF(OR($B$13=1,$B$13=3),$I$5,IF($B$13=4,$I$6,$I$7))</f>
        <v>87</v>
      </c>
    </row>
    <row r="12" spans="2:9" x14ac:dyDescent="0.25">
      <c r="B12" s="5">
        <v>4</v>
      </c>
      <c r="C12" s="2" t="s">
        <v>5</v>
      </c>
    </row>
    <row r="13" spans="2:9" x14ac:dyDescent="0.25">
      <c r="B13" s="6">
        <v>2</v>
      </c>
      <c r="E13" s="1" t="s">
        <v>13</v>
      </c>
      <c r="F13" s="3">
        <f>IF($B$34=1,$F$8,IF($B$34=2,$F$9,IF(AND($B$34=3,$B$28=1),$F$10,$F$11)))</f>
        <v>29</v>
      </c>
    </row>
    <row r="15" spans="2:9" ht="15" customHeight="1" x14ac:dyDescent="0.25">
      <c r="B15" s="42" t="s">
        <v>16</v>
      </c>
      <c r="C15" s="43"/>
    </row>
    <row r="16" spans="2:9" x14ac:dyDescent="0.25">
      <c r="B16" s="5">
        <v>1</v>
      </c>
      <c r="C16" s="2" t="s">
        <v>17</v>
      </c>
    </row>
    <row r="17" spans="2:11" x14ac:dyDescent="0.25">
      <c r="B17" s="5">
        <v>2</v>
      </c>
      <c r="C17" s="2" t="s">
        <v>18</v>
      </c>
    </row>
    <row r="18" spans="2:11" ht="15" x14ac:dyDescent="0.25">
      <c r="B18" s="6">
        <v>2</v>
      </c>
      <c r="K18"/>
    </row>
    <row r="19" spans="2:11" ht="15" x14ac:dyDescent="0.25">
      <c r="K19"/>
    </row>
    <row r="20" spans="2:11" ht="15" x14ac:dyDescent="0.25">
      <c r="B20" s="42" t="s">
        <v>19</v>
      </c>
      <c r="C20" s="43"/>
      <c r="K20"/>
    </row>
    <row r="21" spans="2:11" x14ac:dyDescent="0.25">
      <c r="B21" s="5">
        <v>1</v>
      </c>
      <c r="C21" s="2" t="s">
        <v>20</v>
      </c>
    </row>
    <row r="22" spans="2:11" x14ac:dyDescent="0.25">
      <c r="B22" s="5">
        <v>2</v>
      </c>
      <c r="C22" s="2" t="s">
        <v>21</v>
      </c>
    </row>
    <row r="23" spans="2:11" x14ac:dyDescent="0.25">
      <c r="B23" s="6">
        <v>1</v>
      </c>
    </row>
    <row r="25" spans="2:11" x14ac:dyDescent="0.25">
      <c r="B25" s="42" t="s">
        <v>25</v>
      </c>
      <c r="C25" s="43"/>
    </row>
    <row r="26" spans="2:11" x14ac:dyDescent="0.25">
      <c r="B26" s="5">
        <v>1</v>
      </c>
      <c r="C26" s="2" t="s">
        <v>26</v>
      </c>
    </row>
    <row r="27" spans="2:11" x14ac:dyDescent="0.25">
      <c r="B27" s="5">
        <v>2</v>
      </c>
      <c r="C27" s="2" t="s">
        <v>27</v>
      </c>
    </row>
    <row r="28" spans="2:11" x14ac:dyDescent="0.25">
      <c r="B28" s="6">
        <v>1</v>
      </c>
    </row>
    <row r="30" spans="2:11" x14ac:dyDescent="0.25">
      <c r="B30" s="42" t="s">
        <v>15</v>
      </c>
      <c r="C30" s="43"/>
    </row>
    <row r="31" spans="2:11" x14ac:dyDescent="0.25">
      <c r="B31" s="5">
        <v>1</v>
      </c>
      <c r="C31" s="2">
        <v>2</v>
      </c>
    </row>
    <row r="32" spans="2:11" x14ac:dyDescent="0.25">
      <c r="B32" s="5">
        <v>2</v>
      </c>
      <c r="C32" s="2">
        <v>3</v>
      </c>
    </row>
    <row r="33" spans="2:3" x14ac:dyDescent="0.25">
      <c r="B33" s="5">
        <v>3</v>
      </c>
      <c r="C33" s="2">
        <v>4</v>
      </c>
    </row>
    <row r="34" spans="2:3" x14ac:dyDescent="0.25">
      <c r="B34" s="6">
        <v>1</v>
      </c>
    </row>
    <row r="36" spans="2:3" x14ac:dyDescent="0.25">
      <c r="B36" s="42" t="s">
        <v>38</v>
      </c>
      <c r="C36" s="43"/>
    </row>
    <row r="37" spans="2:3" x14ac:dyDescent="0.25">
      <c r="B37" s="5">
        <v>1</v>
      </c>
      <c r="C37" s="2" t="s">
        <v>17</v>
      </c>
    </row>
    <row r="38" spans="2:3" x14ac:dyDescent="0.25">
      <c r="B38" s="5">
        <v>2</v>
      </c>
      <c r="C38" s="2" t="s">
        <v>18</v>
      </c>
    </row>
    <row r="39" spans="2:3" x14ac:dyDescent="0.25">
      <c r="B39" s="6">
        <v>2</v>
      </c>
    </row>
  </sheetData>
  <sortState ref="C7:C10">
    <sortCondition ref="C7"/>
  </sortState>
  <mergeCells count="8">
    <mergeCell ref="E2:I2"/>
    <mergeCell ref="B30:C30"/>
    <mergeCell ref="B36:C36"/>
    <mergeCell ref="B15:C15"/>
    <mergeCell ref="B2:C2"/>
    <mergeCell ref="B8:C8"/>
    <mergeCell ref="B20:C20"/>
    <mergeCell ref="B25:C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Zpracovani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pavla.bubakova</dc:creator>
  <cp:lastModifiedBy>Barbora Vitkova</cp:lastModifiedBy>
  <dcterms:created xsi:type="dcterms:W3CDTF">2017-07-18T08:28:02Z</dcterms:created>
  <dcterms:modified xsi:type="dcterms:W3CDTF">2017-07-20T13:31:41Z</dcterms:modified>
</cp:coreProperties>
</file>